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15. AFM/"/>
    </mc:Choice>
  </mc:AlternateContent>
  <xr:revisionPtr revIDLastSave="206" documentId="11_F25DC773A252ABDACC104860D1DB55E45BDE58E9" xr6:coauthVersionLast="47" xr6:coauthVersionMax="47" xr10:uidLastSave="{7536155F-0AE7-4C5D-909F-A14EC8058BB4}"/>
  <bookViews>
    <workbookView xWindow="-120" yWindow="-120" windowWidth="29040" windowHeight="17640" activeTab="3" xr2:uid="{00000000-000D-0000-FFFF-FFFF00000000}"/>
  </bookViews>
  <sheets>
    <sheet name="Control" sheetId="1" r:id="rId1"/>
    <sheet name="PEDOT" sheetId="2" r:id="rId2"/>
    <sheet name="PPy" sheetId="3" r:id="rId3"/>
    <sheet name="Stat dat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4" l="1"/>
  <c r="M4" i="4"/>
  <c r="N5" i="4"/>
  <c r="N4" i="4"/>
  <c r="I5" i="4"/>
  <c r="J5" i="4"/>
  <c r="K5" i="4"/>
  <c r="L5" i="4"/>
  <c r="L4" i="4"/>
  <c r="K4" i="4"/>
  <c r="J4" i="4"/>
  <c r="I4" i="4"/>
  <c r="L3" i="4"/>
  <c r="K3" i="4"/>
  <c r="J3" i="4"/>
  <c r="I3" i="4"/>
  <c r="C13" i="1"/>
  <c r="C14" i="1"/>
  <c r="C14" i="2"/>
  <c r="C13" i="2"/>
  <c r="C14" i="3"/>
  <c r="C13" i="3"/>
  <c r="H5" i="4" l="1"/>
  <c r="G5" i="4"/>
  <c r="F5" i="4"/>
  <c r="E5" i="4"/>
  <c r="D5" i="4"/>
  <c r="C5" i="4"/>
  <c r="D4" i="4"/>
  <c r="C4" i="4"/>
  <c r="H4" i="4"/>
  <c r="G4" i="4"/>
  <c r="F4" i="4"/>
  <c r="E4" i="4"/>
  <c r="H3" i="4"/>
  <c r="G3" i="4"/>
  <c r="F3" i="4"/>
  <c r="E3" i="4"/>
  <c r="D3" i="4"/>
  <c r="C3" i="4"/>
</calcChain>
</file>

<file path=xl/sharedStrings.xml><?xml version="1.0" encoding="utf-8"?>
<sst xmlns="http://schemas.openxmlformats.org/spreadsheetml/2006/main" count="86" uniqueCount="30">
  <si>
    <t>Area 1</t>
  </si>
  <si>
    <t>Area 2</t>
  </si>
  <si>
    <t>Area 3</t>
  </si>
  <si>
    <t>Area 4</t>
  </si>
  <si>
    <t>Area 5</t>
  </si>
  <si>
    <t>Area 6</t>
  </si>
  <si>
    <t>Surface Roughness (nm)</t>
  </si>
  <si>
    <t>Average</t>
  </si>
  <si>
    <t>Std</t>
  </si>
  <si>
    <t>Control</t>
  </si>
  <si>
    <t>PEDOT</t>
  </si>
  <si>
    <t>Ppy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</si>
  <si>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</si>
  <si>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</si>
  <si>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</si>
  <si>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</si>
  <si>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</si>
  <si>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</si>
  <si>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</si>
  <si>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</si>
  <si>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</si>
  <si>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</si>
  <si>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</si>
  <si>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</si>
  <si>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Area 7</t>
  </si>
  <si>
    <t>Area 8</t>
  </si>
  <si>
    <t>Area 9</t>
  </si>
  <si>
    <t>Area 10</t>
  </si>
  <si>
    <t>RMS Surface Roughness (nm)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</si>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</sst>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2" borderId="0" xfId="0" applyFill="1" applyBorder="1" applyAlignment="1"/>
    <xf numFmtId="11" fontId="0" fillId="2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workbookViewId="0">
      <selection activeCell="C3" sqref="C3"/>
    </sheetView>
  </sheetViews>
  <sheetFormatPr defaultRowHeight="15" x14ac:dyDescent="0.25"/>
  <cols>
    <col min="2" max="2" width="17" style="1" bestFit="1" customWidth="1"/>
  </cols>
  <sheetData>
    <row r="2" spans="2:3" x14ac:dyDescent="0.25">
      <c r="C2" s="1" t="s">
        <v>6</v>
      </c>
    </row>
    <row r="3" spans="2:3" x14ac:dyDescent="0.25">
      <c r="B3" s="1" t="s">
        <v>0</v>
      </c>
    </row>
    <row r="4" spans="2:3" x14ac:dyDescent="0.25">
      <c r="B4" s="1" t="s">
        <v>1</v>
      </c>
    </row>
    <row r="5" spans="2:3" x14ac:dyDescent="0.25">
      <c r="B5" s="1" t="s">
        <v>2</v>
      </c>
    </row>
    <row r="6" spans="2:3" x14ac:dyDescent="0.25">
      <c r="B6" s="1" t="s">
        <v>3</v>
      </c>
    </row>
    <row r="7" spans="2:3" x14ac:dyDescent="0.25">
      <c r="B7" s="1" t="s">
        <v>4</v>
      </c>
    </row>
    <row r="8" spans="2:3" x14ac:dyDescent="0.25">
      <c r="B8" s="1" t="s">
        <v>5</v>
      </c>
    </row>
    <row r="9" spans="2:3" x14ac:dyDescent="0.25">
      <c r="B9" s="1" t="s">
        <v>24</v>
      </c>
    </row>
    <row r="10" spans="2:3" x14ac:dyDescent="0.25">
      <c r="B10" s="1" t="s">
        <v>25</v>
      </c>
    </row>
    <row r="11" spans="2:3" x14ac:dyDescent="0.25">
      <c r="B11" s="1" t="s">
        <v>26</v>
      </c>
    </row>
    <row r="12" spans="2:3" x14ac:dyDescent="0.25">
      <c r="B12" s="1" t="s">
        <v>27</v>
      </c>
    </row>
    <row r="13" spans="2:3" x14ac:dyDescent="0.25">
      <c r="B13" s="1" t="s">
        <v>7</v>
      </c>
      <c r="C13" t="e">
        <f>AVERAGE(C3:C12)</f>
        <v>#DIV/0!</v>
      </c>
    </row>
    <row r="14" spans="2:3" x14ac:dyDescent="0.25">
      <c r="B14" s="1" t="s">
        <v>8</v>
      </c>
      <c r="C14" t="e">
        <f>_xlfn.STDEV.P(C3:C12)</f>
        <v>#DIV/0!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006C1-4C65-4101-A446-10BC74241C26}">
  <dimension ref="B2:C14"/>
  <sheetViews>
    <sheetView workbookViewId="0">
      <selection activeCell="E21" sqref="E21"/>
    </sheetView>
  </sheetViews>
  <sheetFormatPr defaultRowHeight="15" x14ac:dyDescent="0.25"/>
  <cols>
    <col min="2" max="2" width="17" style="1" bestFit="1" customWidth="1"/>
  </cols>
  <sheetData>
    <row r="2" spans="2:3" x14ac:dyDescent="0.25">
      <c r="C2" s="1" t="s">
        <v>6</v>
      </c>
    </row>
    <row r="3" spans="2:3" x14ac:dyDescent="0.25">
      <c r="B3" s="1" t="s">
        <v>0</v>
      </c>
      <c r="C3">
        <v>49.64</v>
      </c>
    </row>
    <row r="4" spans="2:3" x14ac:dyDescent="0.25">
      <c r="B4" s="1" t="s">
        <v>1</v>
      </c>
      <c r="C4">
        <v>19.809999999999999</v>
      </c>
    </row>
    <row r="5" spans="2:3" x14ac:dyDescent="0.25">
      <c r="B5" s="1" t="s">
        <v>2</v>
      </c>
      <c r="C5">
        <v>27.61</v>
      </c>
    </row>
    <row r="6" spans="2:3" x14ac:dyDescent="0.25">
      <c r="B6" s="1" t="s">
        <v>3</v>
      </c>
      <c r="C6">
        <v>21.47</v>
      </c>
    </row>
    <row r="7" spans="2:3" x14ac:dyDescent="0.25">
      <c r="B7" s="1" t="s">
        <v>4</v>
      </c>
      <c r="C7">
        <v>19.84</v>
      </c>
    </row>
    <row r="8" spans="2:3" x14ac:dyDescent="0.25">
      <c r="B8" s="1" t="s">
        <v>5</v>
      </c>
      <c r="C8">
        <v>77.95</v>
      </c>
    </row>
    <row r="9" spans="2:3" x14ac:dyDescent="0.25">
      <c r="B9" s="1" t="s">
        <v>24</v>
      </c>
      <c r="C9">
        <v>43.71</v>
      </c>
    </row>
    <row r="10" spans="2:3" x14ac:dyDescent="0.25">
      <c r="B10" s="1" t="s">
        <v>25</v>
      </c>
      <c r="C10">
        <v>20.399999999999999</v>
      </c>
    </row>
    <row r="11" spans="2:3" x14ac:dyDescent="0.25">
      <c r="B11" s="1" t="s">
        <v>26</v>
      </c>
      <c r="C11">
        <v>106.6</v>
      </c>
    </row>
    <row r="12" spans="2:3" x14ac:dyDescent="0.25">
      <c r="B12" s="1" t="s">
        <v>27</v>
      </c>
      <c r="C12">
        <v>49.64</v>
      </c>
    </row>
    <row r="13" spans="2:3" x14ac:dyDescent="0.25">
      <c r="B13" s="1" t="s">
        <v>7</v>
      </c>
      <c r="C13">
        <f>AVERAGE(C3:C12)</f>
        <v>43.666999999999994</v>
      </c>
    </row>
    <row r="14" spans="2:3" x14ac:dyDescent="0.25">
      <c r="B14" s="1" t="s">
        <v>8</v>
      </c>
      <c r="C14">
        <f>_xlfn.STDEV.P(C3:C12)</f>
        <v>27.633334236027334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5D3FB-BD65-4EDA-A778-CFB655D89D94}">
  <dimension ref="B2:C14"/>
  <sheetViews>
    <sheetView workbookViewId="0">
      <selection activeCell="F11" sqref="F11"/>
    </sheetView>
  </sheetViews>
  <sheetFormatPr defaultRowHeight="15" x14ac:dyDescent="0.25"/>
  <cols>
    <col min="2" max="2" width="17" style="1" bestFit="1" customWidth="1"/>
  </cols>
  <sheetData>
    <row r="2" spans="2:3" x14ac:dyDescent="0.25">
      <c r="C2" s="1" t="s">
        <v>28</v>
      </c>
    </row>
    <row r="3" spans="2:3" x14ac:dyDescent="0.25">
      <c r="B3" s="1" t="s">
        <v>0</v>
      </c>
      <c r="C3">
        <v>284.89999999999998</v>
      </c>
    </row>
    <row r="4" spans="2:3" x14ac:dyDescent="0.25">
      <c r="B4" s="1" t="s">
        <v>1</v>
      </c>
      <c r="C4">
        <v>116</v>
      </c>
    </row>
    <row r="5" spans="2:3" x14ac:dyDescent="0.25">
      <c r="B5" s="1" t="s">
        <v>2</v>
      </c>
      <c r="C5">
        <v>261.3</v>
      </c>
    </row>
    <row r="6" spans="2:3" x14ac:dyDescent="0.25">
      <c r="B6" s="1" t="s">
        <v>3</v>
      </c>
      <c r="C6">
        <v>261.5</v>
      </c>
    </row>
    <row r="7" spans="2:3" x14ac:dyDescent="0.25">
      <c r="B7" s="1" t="s">
        <v>4</v>
      </c>
      <c r="C7">
        <v>168.4</v>
      </c>
    </row>
    <row r="8" spans="2:3" x14ac:dyDescent="0.25">
      <c r="B8" s="1" t="s">
        <v>5</v>
      </c>
      <c r="C8">
        <v>422.9</v>
      </c>
    </row>
    <row r="9" spans="2:3" x14ac:dyDescent="0.25">
      <c r="B9" s="1" t="s">
        <v>24</v>
      </c>
      <c r="C9">
        <v>374.8</v>
      </c>
    </row>
    <row r="10" spans="2:3" x14ac:dyDescent="0.25">
      <c r="B10" s="1" t="s">
        <v>25</v>
      </c>
      <c r="C10">
        <v>252.6</v>
      </c>
    </row>
    <row r="11" spans="2:3" x14ac:dyDescent="0.25">
      <c r="B11" s="1" t="s">
        <v>26</v>
      </c>
      <c r="C11">
        <v>331.7</v>
      </c>
    </row>
    <row r="12" spans="2:3" x14ac:dyDescent="0.25">
      <c r="B12" s="1" t="s">
        <v>27</v>
      </c>
      <c r="C12">
        <v>269.2</v>
      </c>
    </row>
    <row r="13" spans="2:3" x14ac:dyDescent="0.25">
      <c r="B13" s="1" t="s">
        <v>7</v>
      </c>
      <c r="C13">
        <f>AVERAGE(C3:C12)</f>
        <v>274.33</v>
      </c>
    </row>
    <row r="14" spans="2:3" x14ac:dyDescent="0.25">
      <c r="B14" s="1" t="s">
        <v>8</v>
      </c>
      <c r="C14">
        <f>_xlfn.STDEV.P(C3:C12)</f>
        <v>85.260049847510714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B55D8-F165-4B62-8FCC-A0DB35E59033}">
  <dimension ref="B2:N20"/>
  <sheetViews>
    <sheetView tabSelected="1" workbookViewId="0">
      <selection activeCell="O15" sqref="O15"/>
    </sheetView>
  </sheetViews>
  <sheetFormatPr defaultRowHeight="15" x14ac:dyDescent="0.25"/>
  <cols>
    <col min="10" max="10" width="39.42578125" customWidth="1"/>
    <col min="11" max="11" width="24.5703125" customWidth="1"/>
  </cols>
  <sheetData>
    <row r="2" spans="2:14" x14ac:dyDescent="0.25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 t="s">
        <v>29</v>
      </c>
      <c r="N2" t="s">
        <v>8</v>
      </c>
    </row>
    <row r="3" spans="2:14" x14ac:dyDescent="0.25">
      <c r="B3" t="s">
        <v>9</v>
      </c>
      <c r="C3">
        <f>Control!C3</f>
        <v>0</v>
      </c>
      <c r="D3">
        <f>Control!C4</f>
        <v>0</v>
      </c>
      <c r="E3">
        <f>Control!C5</f>
        <v>0</v>
      </c>
      <c r="F3">
        <f>Control!C6</f>
        <v>0</v>
      </c>
      <c r="G3">
        <f>Control!C7</f>
        <v>0</v>
      </c>
      <c r="H3">
        <f>Control!C8</f>
        <v>0</v>
      </c>
      <c r="I3">
        <f>Control!C9</f>
        <v>0</v>
      </c>
      <c r="J3">
        <f>Control!C10</f>
        <v>0</v>
      </c>
      <c r="K3">
        <f>Control!C11</f>
        <v>0</v>
      </c>
      <c r="L3">
        <f>Control!C12</f>
        <v>0</v>
      </c>
    </row>
    <row r="4" spans="2:14" x14ac:dyDescent="0.25">
      <c r="B4" t="s">
        <v>10</v>
      </c>
      <c r="C4">
        <f>PEDOT!C3</f>
        <v>49.64</v>
      </c>
      <c r="D4">
        <f>PEDOT!C4</f>
        <v>19.809999999999999</v>
      </c>
      <c r="E4">
        <f>PEDOT!C5</f>
        <v>27.61</v>
      </c>
      <c r="F4">
        <f>PEDOT!C6</f>
        <v>21.47</v>
      </c>
      <c r="G4">
        <f>PEDOT!C7</f>
        <v>19.84</v>
      </c>
      <c r="H4">
        <f>PEDOT!C8</f>
        <v>77.95</v>
      </c>
      <c r="I4">
        <f>PEDOT!C9</f>
        <v>43.71</v>
      </c>
      <c r="J4">
        <f>PEDOT!C10</f>
        <v>20.399999999999999</v>
      </c>
      <c r="K4">
        <f>PEDOT!C11</f>
        <v>106.6</v>
      </c>
      <c r="L4">
        <f>PEDOT!C12</f>
        <v>49.64</v>
      </c>
      <c r="M4">
        <f>AVERAGE(C4:L4)</f>
        <v>43.666999999999994</v>
      </c>
      <c r="N4">
        <f>_xlfn.STDEV.P(C4:L4)</f>
        <v>27.633334236027334</v>
      </c>
    </row>
    <row r="5" spans="2:14" x14ac:dyDescent="0.25">
      <c r="B5" t="s">
        <v>11</v>
      </c>
      <c r="C5">
        <f>PPy!C3</f>
        <v>284.89999999999998</v>
      </c>
      <c r="D5">
        <f>PPy!C4</f>
        <v>116</v>
      </c>
      <c r="E5">
        <f>PPy!C5</f>
        <v>261.3</v>
      </c>
      <c r="F5">
        <f>PPy!C6</f>
        <v>261.5</v>
      </c>
      <c r="G5">
        <f>PPy!C7</f>
        <v>168.4</v>
      </c>
      <c r="H5">
        <f>PPy!C8</f>
        <v>422.9</v>
      </c>
      <c r="I5">
        <f>PPy!C9</f>
        <v>374.8</v>
      </c>
      <c r="J5">
        <f>PPy!C10</f>
        <v>252.6</v>
      </c>
      <c r="K5">
        <f>PPy!C11</f>
        <v>331.7</v>
      </c>
      <c r="L5">
        <f>PPy!C12</f>
        <v>269.2</v>
      </c>
      <c r="M5">
        <f>AVERAGE(C5:L5)</f>
        <v>274.33</v>
      </c>
      <c r="N5">
        <f>_xlfn.STDEV.P(C5:L5)</f>
        <v>85.260049847510714</v>
      </c>
    </row>
    <row r="7" spans="2:14" x14ac:dyDescent="0.25">
      <c r="B7" t="s">
        <v>12</v>
      </c>
      <c r="F7" t="s">
        <v>12</v>
      </c>
      <c r="J7" t="s">
        <v>12</v>
      </c>
    </row>
    <row r="8" spans="2:14" ht="15.75" thickBot="1" x14ac:dyDescent="0.3"/>
    <row r="9" spans="2:14" x14ac:dyDescent="0.25">
      <c r="B9" s="4"/>
      <c r="C9" s="4" t="s">
        <v>9</v>
      </c>
      <c r="D9" s="4" t="s">
        <v>10</v>
      </c>
      <c r="F9" s="4"/>
      <c r="G9" s="4" t="s">
        <v>9</v>
      </c>
      <c r="H9" s="4" t="s">
        <v>11</v>
      </c>
      <c r="J9" s="4"/>
      <c r="K9" s="4" t="s">
        <v>10</v>
      </c>
      <c r="L9" s="4" t="s">
        <v>11</v>
      </c>
    </row>
    <row r="10" spans="2:14" x14ac:dyDescent="0.25">
      <c r="B10" s="2" t="s">
        <v>13</v>
      </c>
      <c r="C10" s="2">
        <v>0</v>
      </c>
      <c r="D10" s="2">
        <v>0</v>
      </c>
      <c r="F10" s="2" t="s">
        <v>13</v>
      </c>
      <c r="G10" s="2">
        <v>0</v>
      </c>
      <c r="H10" s="2">
        <v>0</v>
      </c>
      <c r="J10" s="2" t="s">
        <v>13</v>
      </c>
      <c r="K10" s="2">
        <v>43.666999999999994</v>
      </c>
      <c r="L10" s="2">
        <v>274.33</v>
      </c>
    </row>
    <row r="11" spans="2:14" x14ac:dyDescent="0.25">
      <c r="B11" s="2" t="s">
        <v>14</v>
      </c>
      <c r="C11" s="2">
        <v>0</v>
      </c>
      <c r="D11" s="2">
        <v>0</v>
      </c>
      <c r="F11" s="2" t="s">
        <v>14</v>
      </c>
      <c r="G11" s="2">
        <v>0</v>
      </c>
      <c r="H11" s="2">
        <v>0</v>
      </c>
      <c r="J11" s="2" t="s">
        <v>14</v>
      </c>
      <c r="K11" s="2">
        <v>848.44573444444495</v>
      </c>
      <c r="L11" s="2">
        <v>8076.9734444444639</v>
      </c>
    </row>
    <row r="12" spans="2:14" x14ac:dyDescent="0.25">
      <c r="B12" s="2" t="s">
        <v>15</v>
      </c>
      <c r="C12" s="2">
        <v>6</v>
      </c>
      <c r="D12" s="2">
        <v>6</v>
      </c>
      <c r="F12" s="2" t="s">
        <v>15</v>
      </c>
      <c r="G12" s="2">
        <v>6</v>
      </c>
      <c r="H12" s="2">
        <v>6</v>
      </c>
      <c r="J12" s="2" t="s">
        <v>15</v>
      </c>
      <c r="K12" s="2">
        <v>10</v>
      </c>
      <c r="L12" s="2">
        <v>10</v>
      </c>
    </row>
    <row r="13" spans="2:14" x14ac:dyDescent="0.25">
      <c r="B13" s="2" t="s">
        <v>16</v>
      </c>
      <c r="C13" s="2" t="e">
        <v>#DIV/0!</v>
      </c>
      <c r="D13" s="2"/>
      <c r="F13" s="2" t="s">
        <v>16</v>
      </c>
      <c r="G13" s="2" t="e">
        <v>#DIV/0!</v>
      </c>
      <c r="H13" s="2"/>
      <c r="J13" s="2" t="s">
        <v>16</v>
      </c>
      <c r="K13" s="2">
        <v>0.68087637688764968</v>
      </c>
      <c r="L13" s="2"/>
    </row>
    <row r="14" spans="2:14" x14ac:dyDescent="0.25">
      <c r="B14" s="2" t="s">
        <v>17</v>
      </c>
      <c r="C14" s="2">
        <v>0</v>
      </c>
      <c r="D14" s="2"/>
      <c r="F14" s="2" t="s">
        <v>17</v>
      </c>
      <c r="G14" s="2">
        <v>0</v>
      </c>
      <c r="H14" s="2"/>
      <c r="J14" s="2" t="s">
        <v>17</v>
      </c>
      <c r="K14" s="2">
        <v>0</v>
      </c>
      <c r="L14" s="2"/>
    </row>
    <row r="15" spans="2:14" x14ac:dyDescent="0.25">
      <c r="B15" s="2" t="s">
        <v>18</v>
      </c>
      <c r="C15" s="2">
        <v>5</v>
      </c>
      <c r="D15" s="2"/>
      <c r="F15" s="2" t="s">
        <v>18</v>
      </c>
      <c r="G15" s="2">
        <v>5</v>
      </c>
      <c r="H15" s="2"/>
      <c r="J15" s="2" t="s">
        <v>18</v>
      </c>
      <c r="K15" s="2">
        <v>9</v>
      </c>
      <c r="L15" s="2"/>
    </row>
    <row r="16" spans="2:14" x14ac:dyDescent="0.25">
      <c r="B16" s="2" t="s">
        <v>19</v>
      </c>
      <c r="C16" s="2" t="e">
        <v>#DIV/0!</v>
      </c>
      <c r="D16" s="2"/>
      <c r="F16" s="2" t="s">
        <v>19</v>
      </c>
      <c r="G16" s="2" t="e">
        <v>#DIV/0!</v>
      </c>
      <c r="H16" s="2"/>
      <c r="J16" s="2" t="s">
        <v>19</v>
      </c>
      <c r="K16" s="2">
        <v>-9.9625445694407713</v>
      </c>
      <c r="L16" s="2"/>
    </row>
    <row r="17" spans="2:12" x14ac:dyDescent="0.25">
      <c r="B17" s="2" t="s">
        <v>20</v>
      </c>
      <c r="C17" s="2" t="e">
        <v>#DIV/0!</v>
      </c>
      <c r="D17" s="2"/>
      <c r="F17" s="2" t="s">
        <v>20</v>
      </c>
      <c r="G17" s="2" t="e">
        <v>#DIV/0!</v>
      </c>
      <c r="H17" s="2"/>
      <c r="J17" s="2" t="s">
        <v>20</v>
      </c>
      <c r="K17" s="2">
        <v>1.845867512330355E-6</v>
      </c>
      <c r="L17" s="2"/>
    </row>
    <row r="18" spans="2:12" x14ac:dyDescent="0.25">
      <c r="B18" s="2" t="s">
        <v>21</v>
      </c>
      <c r="C18" s="2" t="e">
        <v>#DIV/0!</v>
      </c>
      <c r="D18" s="2"/>
      <c r="F18" s="2" t="s">
        <v>21</v>
      </c>
      <c r="G18" s="2" t="e">
        <v>#DIV/0!</v>
      </c>
      <c r="H18" s="2"/>
      <c r="J18" s="2" t="s">
        <v>21</v>
      </c>
      <c r="K18" s="2">
        <v>1.8331129326562374</v>
      </c>
      <c r="L18" s="2"/>
    </row>
    <row r="19" spans="2:12" x14ac:dyDescent="0.25">
      <c r="B19" s="5" t="s">
        <v>22</v>
      </c>
      <c r="C19" s="5" t="e">
        <v>#DIV/0!</v>
      </c>
      <c r="D19" s="2"/>
      <c r="F19" s="5" t="s">
        <v>22</v>
      </c>
      <c r="G19" s="5" t="e">
        <v>#DIV/0!</v>
      </c>
      <c r="H19" s="2"/>
      <c r="J19" s="5" t="s">
        <v>22</v>
      </c>
      <c r="K19" s="6">
        <v>3.69173502466071E-6</v>
      </c>
      <c r="L19" s="2"/>
    </row>
    <row r="20" spans="2:12" ht="15.75" thickBot="1" x14ac:dyDescent="0.3">
      <c r="B20" s="3" t="s">
        <v>23</v>
      </c>
      <c r="C20" s="3" t="e">
        <v>#DIV/0!</v>
      </c>
      <c r="D20" s="3"/>
      <c r="F20" s="3" t="s">
        <v>23</v>
      </c>
      <c r="G20" s="3" t="e">
        <v>#DIV/0!</v>
      </c>
      <c r="H20" s="3"/>
      <c r="J20" s="3" t="s">
        <v>23</v>
      </c>
      <c r="K20" s="3">
        <v>2.2621571627982053</v>
      </c>
      <c r="L20" s="3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F4FD43-9672-40C4-A96E-F3B135C117D3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customXml/itemProps2.xml><?xml version="1.0" encoding="utf-8"?>
<ds:datastoreItem xmlns:ds="http://schemas.openxmlformats.org/officeDocument/2006/customXml" ds:itemID="{D0A3382F-A7DE-4205-AD52-702C55BAE1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8063D0-FDDC-4508-BCC6-6AEFA0BF12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</vt:lpstr>
      <vt:lpstr>PEDOT</vt:lpstr>
      <vt:lpstr>PPy</vt:lpstr>
      <vt:lpstr>Stat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2022-09-21T14:43:28Z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